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5865" windowHeight="37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<sst xmlns="http://schemas.openxmlformats.org/spreadsheetml/2006/main" count="14" uniqueCount="14">
  <si>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x-y</t>
  </si>
  <si>
    <t>x metanol</t>
  </si>
  <si>
    <t>T eq</t>
  </si>
  <si>
    <t>Pvap agua</t>
  </si>
  <si>
    <t>Pvap metanol</t>
  </si>
  <si>
    <t>P total</t>
  </si>
  <si>
    <t>y metanol</t>
  </si>
  <si>
    <t>x dme</t>
  </si>
  <si>
    <t>temperatura</t>
  </si>
  <si>
    <t>Pvapor DME</t>
  </si>
  <si>
    <t>Pvapor metanol</t>
  </si>
  <si>
    <t>Ptotal</t>
  </si>
  <si>
    <t>t(kelvin)</t>
  </si>
  <si>
    <t>y dme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</si>
</sst>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6.5"/>
      <name val="Arial"/>
      <family val="0"/>
    </font>
    <font>
      <b/>
      <sz val="16.5"/>
      <name val="Arial"/>
      <family val="0"/>
    </font>
    <font>
      <sz val="17.5"/>
      <name val="Arial"/>
      <family val="0"/>
    </font>
    <font>
      <b/>
      <sz val="17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Hoja1!$E$2:$E$22</c:f>
              <c:numCach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Hoja1!$F$2:$F$22</c:f>
              <c:numCache>
                <c:ptCount val="21"/>
                <c:pt idx="0">
                  <c:v>179.56325625877867</c:v>
                </c:pt>
                <c:pt idx="1">
                  <c:v>176.11176922755484</c:v>
                </c:pt>
                <c:pt idx="2">
                  <c:v>172.88708661727347</c:v>
                </c:pt>
                <c:pt idx="3">
                  <c:v>169.86653713220142</c:v>
                </c:pt>
                <c:pt idx="4">
                  <c:v>167.03022240128885</c:v>
                </c:pt>
                <c:pt idx="5">
                  <c:v>164.36064563085</c:v>
                </c:pt>
                <c:pt idx="6">
                  <c:v>161.8423949457686</c:v>
                </c:pt>
                <c:pt idx="7">
                  <c:v>159.46185685442202</c:v>
                </c:pt>
                <c:pt idx="8">
                  <c:v>157.20699337765194</c:v>
                </c:pt>
                <c:pt idx="9">
                  <c:v>155.06711666228077</c:v>
                </c:pt>
                <c:pt idx="10">
                  <c:v>153.033</c:v>
                </c:pt>
                <c:pt idx="11">
                  <c:v>151.09531888745246</c:v>
                </c:pt>
                <c:pt idx="12">
                  <c:v>149.2473303957629</c:v>
                </c:pt>
                <c:pt idx="13">
                  <c:v>147.48195021265565</c:v>
                </c:pt>
                <c:pt idx="14">
                  <c:v>145.79306399999973</c:v>
                </c:pt>
                <c:pt idx="15">
                  <c:v>144.17514840272835</c:v>
                </c:pt>
                <c:pt idx="16">
                  <c:v>142.62322937210027</c:v>
                </c:pt>
                <c:pt idx="17">
                  <c:v>141.1327897614451</c:v>
                </c:pt>
                <c:pt idx="18">
                  <c:v>139.69973092074142</c:v>
                </c:pt>
                <c:pt idx="19">
                  <c:v>138.32032302578168</c:v>
                </c:pt>
                <c:pt idx="20">
                  <c:v>136.991164533915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Hoja1!$J$2:$J$22</c:f>
              <c:numCache>
                <c:ptCount val="21"/>
                <c:pt idx="0">
                  <c:v>0</c:v>
                </c:pt>
                <c:pt idx="1">
                  <c:v>0.12419567751655389</c:v>
                </c:pt>
                <c:pt idx="2">
                  <c:v>0.23195258066592306</c:v>
                </c:pt>
                <c:pt idx="3">
                  <c:v>0.3259950260951167</c:v>
                </c:pt>
                <c:pt idx="4">
                  <c:v>0.4085194373703395</c:v>
                </c:pt>
                <c:pt idx="5">
                  <c:v>0.4813088331135457</c:v>
                </c:pt>
                <c:pt idx="6">
                  <c:v>0.5458203511240383</c:v>
                </c:pt>
                <c:pt idx="7">
                  <c:v>0.6032525528245398</c:v>
                </c:pt>
                <c:pt idx="8">
                  <c:v>0.6545974688811497</c:v>
                </c:pt>
                <c:pt idx="9">
                  <c:v>0.7006811314054668</c:v>
                </c:pt>
                <c:pt idx="10">
                  <c:v>0.7421951377060941</c:v>
                </c:pt>
                <c:pt idx="11">
                  <c:v>0.7797224833110441</c:v>
                </c:pt>
                <c:pt idx="12">
                  <c:v>0.8137557436454704</c:v>
                </c:pt>
                <c:pt idx="13">
                  <c:v>0.8447145383142047</c:v>
                </c:pt>
                <c:pt idx="14">
                  <c:v>0.8729573965828094</c:v>
                </c:pt>
                <c:pt idx="15">
                  <c:v>0.8987921668856094</c:v>
                </c:pt>
                <c:pt idx="16">
                  <c:v>0.9224843138860271</c:v>
                </c:pt>
                <c:pt idx="17">
                  <c:v>0.9442637053870881</c:v>
                </c:pt>
                <c:pt idx="18">
                  <c:v>0.9643301622454136</c:v>
                </c:pt>
                <c:pt idx="19">
                  <c:v>0.9828580364462801</c:v>
                </c:pt>
                <c:pt idx="20">
                  <c:v>1.0000000000000002</c:v>
                </c:pt>
              </c:numCache>
            </c:numRef>
          </c:xVal>
          <c:yVal>
            <c:numRef>
              <c:f>Hoja1!$F$2:$F$22</c:f>
              <c:numCache>
                <c:ptCount val="21"/>
                <c:pt idx="0">
                  <c:v>179.56325625877867</c:v>
                </c:pt>
                <c:pt idx="1">
                  <c:v>176.11176922755484</c:v>
                </c:pt>
                <c:pt idx="2">
                  <c:v>172.88708661727347</c:v>
                </c:pt>
                <c:pt idx="3">
                  <c:v>169.86653713220142</c:v>
                </c:pt>
                <c:pt idx="4">
                  <c:v>167.03022240128885</c:v>
                </c:pt>
                <c:pt idx="5">
                  <c:v>164.36064563085</c:v>
                </c:pt>
                <c:pt idx="6">
                  <c:v>161.8423949457686</c:v>
                </c:pt>
                <c:pt idx="7">
                  <c:v>159.46185685442202</c:v>
                </c:pt>
                <c:pt idx="8">
                  <c:v>157.20699337765194</c:v>
                </c:pt>
                <c:pt idx="9">
                  <c:v>155.06711666228077</c:v>
                </c:pt>
                <c:pt idx="10">
                  <c:v>153.033</c:v>
                </c:pt>
                <c:pt idx="11">
                  <c:v>151.09531888745246</c:v>
                </c:pt>
                <c:pt idx="12">
                  <c:v>149.2473303957629</c:v>
                </c:pt>
                <c:pt idx="13">
                  <c:v>147.48195021265565</c:v>
                </c:pt>
                <c:pt idx="14">
                  <c:v>145.79306399999973</c:v>
                </c:pt>
                <c:pt idx="15">
                  <c:v>144.17514840272835</c:v>
                </c:pt>
                <c:pt idx="16">
                  <c:v>142.62322937210027</c:v>
                </c:pt>
                <c:pt idx="17">
                  <c:v>141.1327897614451</c:v>
                </c:pt>
                <c:pt idx="18">
                  <c:v>139.69973092074142</c:v>
                </c:pt>
                <c:pt idx="19">
                  <c:v>138.32032302578168</c:v>
                </c:pt>
                <c:pt idx="20">
                  <c:v>136.991164533915</c:v>
                </c:pt>
              </c:numCache>
            </c:numRef>
          </c:yVal>
          <c:smooth val="1"/>
        </c:ser>
        <c:axId val="44124132"/>
        <c:axId val="61572869"/>
      </c:scatterChart>
      <c:valAx>
        <c:axId val="44124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X metanol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1572869"/>
        <c:crosses val="autoZero"/>
        <c:crossBetween val="midCat"/>
        <c:dispUnits/>
      </c:valAx>
      <c:valAx>
        <c:axId val="61572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temperatura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241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75"/>
          <c:y val="0.1295"/>
          <c:w val="0.72725"/>
          <c:h val="0.870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Hoja3!$A$2:$A$22</c:f>
              <c:numCache/>
            </c:numRef>
          </c:xVal>
          <c:yVal>
            <c:numRef>
              <c:f>Hoja3!$B$2:$B$22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Hoja3!$G$2:$G$22</c:f>
              <c:numCache/>
            </c:numRef>
          </c:xVal>
          <c:yVal>
            <c:numRef>
              <c:f>Hoja3!$B$2:$B$22</c:f>
              <c:numCache/>
            </c:numRef>
          </c:yVal>
          <c:smooth val="1"/>
        </c:ser>
        <c:axId val="17284910"/>
        <c:axId val="21346463"/>
      </c:scatterChart>
      <c:valAx>
        <c:axId val="17284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x DME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1346463"/>
        <c:crosses val="autoZero"/>
        <c:crossBetween val="midCat"/>
        <c:dispUnits/>
      </c:valAx>
      <c:valAx>
        <c:axId val="21346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temperatura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849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75"/>
          <c:y val="0.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581025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59150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17</xdr:row>
      <xdr:rowOff>57150</xdr:rowOff>
    </xdr:from>
    <xdr:to>
      <xdr:col>8</xdr:col>
      <xdr:colOff>142875</xdr:colOff>
      <xdr:row>45</xdr:row>
      <xdr:rowOff>19050</xdr:rowOff>
    </xdr:to>
    <xdr:graphicFrame>
      <xdr:nvGraphicFramePr>
        <xdr:cNvPr id="1" name="Chart 2"/>
        <xdr:cNvGraphicFramePr/>
      </xdr:nvGraphicFramePr>
      <xdr:xfrm>
        <a:off x="285750" y="2809875"/>
        <a:ext cx="62103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B1">
      <selection activeCell="D4" sqref="D4"/>
    </sheetView>
  </sheetViews>
  <sheetFormatPr defaultColWidth="11.421875" defaultRowHeight="12.75"/>
  <cols>
    <col min="9" max="9" width="11.421875" style="1" customWidth="1"/>
  </cols>
  <sheetData>
    <row r="1" spans="1:10" ht="12.75">
      <c r="A1" t="s">
        <v>0</v>
      </c>
      <c r="E1" t="s">
        <v>1</v>
      </c>
      <c r="F1" t="s">
        <v>2</v>
      </c>
      <c r="G1" t="s">
        <v>3</v>
      </c>
      <c r="H1" t="s">
        <v>4</v>
      </c>
      <c r="I1" s="1" t="s">
        <v>5</v>
      </c>
      <c r="J1" t="s">
        <v>6</v>
      </c>
    </row>
    <row r="2" spans="1:10" ht="12.75">
      <c r="A2">
        <v>0</v>
      </c>
      <c r="E2">
        <v>0</v>
      </c>
      <c r="F2" s="2">
        <v>179.56325625877867</v>
      </c>
      <c r="G2">
        <f>10^(8.07131-1730.63/(F2+233.426))</f>
        <v>7599.999778771582</v>
      </c>
      <c r="H2">
        <f>10^(8.08097-1582.271/(F2+239.726))</f>
        <v>20289.53370722226</v>
      </c>
      <c r="I2" s="1">
        <f>+G2*(1-E2)+H2*E2</f>
        <v>7599.999778771582</v>
      </c>
      <c r="J2">
        <f>(H2*E2)/I2</f>
        <v>0</v>
      </c>
    </row>
    <row r="3" spans="1:10" ht="12.75">
      <c r="A3">
        <v>0.05</v>
      </c>
      <c r="E3">
        <f>+E2+0.05</f>
        <v>0.05</v>
      </c>
      <c r="F3" s="2">
        <v>176.11176922755484</v>
      </c>
      <c r="G3">
        <f aca="true" t="shared" si="0" ref="G3:G22">10^(8.07131-1730.63/(F3+233.426))</f>
        <v>7006.434579750684</v>
      </c>
      <c r="H3">
        <f aca="true" t="shared" si="1" ref="H3:H22">10^(8.08097-1582.271/(F3+239.726))</f>
        <v>18877.74298220126</v>
      </c>
      <c r="I3" s="1">
        <f aca="true" t="shared" si="2" ref="I3:I22">+G3*(1-E3)+H3*E3</f>
        <v>7599.999999873213</v>
      </c>
      <c r="J3">
        <f aca="true" t="shared" si="3" ref="J3:J22">(H3*E3)/I3</f>
        <v>0.12419567751655389</v>
      </c>
    </row>
    <row r="4" spans="1:10" ht="12.75">
      <c r="A4">
        <v>0.1</v>
      </c>
      <c r="E4">
        <f aca="true" t="shared" si="4" ref="E4:E22">+E3+0.05</f>
        <v>0.1</v>
      </c>
      <c r="F4" s="2">
        <v>172.88708661727347</v>
      </c>
      <c r="G4">
        <f t="shared" si="0"/>
        <v>6485.733918400147</v>
      </c>
      <c r="H4">
        <f>10^(8.08097-1582.271/(F4+239.726))</f>
        <v>17628.396552270126</v>
      </c>
      <c r="I4" s="1">
        <f t="shared" si="2"/>
        <v>7600.000181787144</v>
      </c>
      <c r="J4">
        <f t="shared" si="3"/>
        <v>0.23195258066592306</v>
      </c>
    </row>
    <row r="5" spans="1:10" ht="12.75">
      <c r="A5">
        <v>0.15</v>
      </c>
      <c r="E5">
        <f t="shared" si="4"/>
        <v>0.15000000000000002</v>
      </c>
      <c r="F5" s="2">
        <v>169.86653713220142</v>
      </c>
      <c r="G5">
        <f t="shared" si="0"/>
        <v>6026.397417161053</v>
      </c>
      <c r="H5">
        <f t="shared" si="1"/>
        <v>16517.081331535046</v>
      </c>
      <c r="I5" s="1">
        <f t="shared" si="2"/>
        <v>7600.000004317153</v>
      </c>
      <c r="J5">
        <f t="shared" si="3"/>
        <v>0.3259950260951167</v>
      </c>
    </row>
    <row r="6" spans="1:10" ht="12.75">
      <c r="A6">
        <v>0.2</v>
      </c>
      <c r="E6">
        <f t="shared" si="4"/>
        <v>0.2</v>
      </c>
      <c r="F6" s="2">
        <v>167.03022240128885</v>
      </c>
      <c r="G6">
        <f>10^(8.07131-1730.63/(F6+233.426))</f>
        <v>5619.065300948143</v>
      </c>
      <c r="H6">
        <f t="shared" si="1"/>
        <v>15523.738498421606</v>
      </c>
      <c r="I6" s="1">
        <f t="shared" si="2"/>
        <v>7599.999940442836</v>
      </c>
      <c r="J6">
        <f t="shared" si="3"/>
        <v>0.4085194373703395</v>
      </c>
    </row>
    <row r="7" spans="1:10" ht="12.75">
      <c r="A7">
        <v>0.25</v>
      </c>
      <c r="E7">
        <f t="shared" si="4"/>
        <v>0.25</v>
      </c>
      <c r="F7" s="2">
        <v>164.36064563085</v>
      </c>
      <c r="G7">
        <f t="shared" si="0"/>
        <v>5256.070491047923</v>
      </c>
      <c r="H7">
        <f t="shared" si="1"/>
        <v>14631.788526462084</v>
      </c>
      <c r="I7" s="1">
        <f t="shared" si="2"/>
        <v>7599.9999999014635</v>
      </c>
      <c r="J7">
        <f t="shared" si="3"/>
        <v>0.4813088331135457</v>
      </c>
    </row>
    <row r="8" spans="1:10" ht="12.75">
      <c r="A8">
        <v>0.3</v>
      </c>
      <c r="E8">
        <f t="shared" si="4"/>
        <v>0.3</v>
      </c>
      <c r="F8" s="2">
        <v>161.8423949457686</v>
      </c>
      <c r="G8">
        <f t="shared" si="0"/>
        <v>4931.093578591226</v>
      </c>
      <c r="H8">
        <f t="shared" si="1"/>
        <v>13827.4495903936</v>
      </c>
      <c r="I8" s="1">
        <f t="shared" si="2"/>
        <v>7600.000382131938</v>
      </c>
      <c r="J8">
        <f t="shared" si="3"/>
        <v>0.5458203511240383</v>
      </c>
    </row>
    <row r="9" spans="1:10" ht="12.75">
      <c r="A9">
        <v>0.35</v>
      </c>
      <c r="E9">
        <f t="shared" si="4"/>
        <v>0.35</v>
      </c>
      <c r="F9" s="2">
        <v>159.46185685442202</v>
      </c>
      <c r="G9">
        <f t="shared" si="0"/>
        <v>4638.893259031315</v>
      </c>
      <c r="H9">
        <f t="shared" si="1"/>
        <v>13099.198376080994</v>
      </c>
      <c r="I9" s="1">
        <f t="shared" si="2"/>
        <v>7600.000049998703</v>
      </c>
      <c r="J9">
        <f t="shared" si="3"/>
        <v>0.6032525528245398</v>
      </c>
    </row>
    <row r="10" spans="1:10" ht="12.75">
      <c r="A10">
        <v>0.4</v>
      </c>
      <c r="E10">
        <f t="shared" si="4"/>
        <v>0.39999999999999997</v>
      </c>
      <c r="F10" s="2">
        <v>157.20699337765194</v>
      </c>
      <c r="G10">
        <f t="shared" si="0"/>
        <v>4375.0987297985685</v>
      </c>
      <c r="H10">
        <f t="shared" si="1"/>
        <v>12437.351915260666</v>
      </c>
      <c r="I10" s="1">
        <f t="shared" si="2"/>
        <v>7600.000003983408</v>
      </c>
      <c r="J10">
        <f t="shared" si="3"/>
        <v>0.6545974688811497</v>
      </c>
    </row>
    <row r="11" spans="1:10" ht="12.75">
      <c r="A11">
        <v>0.45</v>
      </c>
      <c r="E11">
        <f t="shared" si="4"/>
        <v>0.44999999999999996</v>
      </c>
      <c r="F11" s="2">
        <v>155.06711666228077</v>
      </c>
      <c r="G11">
        <f t="shared" si="0"/>
        <v>4136.042547920475</v>
      </c>
      <c r="H11">
        <f t="shared" si="1"/>
        <v>11833.725775044573</v>
      </c>
      <c r="I11" s="1">
        <f t="shared" si="2"/>
        <v>7600.000000126319</v>
      </c>
      <c r="J11">
        <f t="shared" si="3"/>
        <v>0.7006811314054668</v>
      </c>
    </row>
    <row r="12" spans="1:10" ht="12.75">
      <c r="A12">
        <v>0.5</v>
      </c>
      <c r="E12">
        <f t="shared" si="4"/>
        <v>0.49999999999999994</v>
      </c>
      <c r="F12" s="2">
        <v>153.033</v>
      </c>
      <c r="G12">
        <f t="shared" si="0"/>
        <v>3918.660788684472</v>
      </c>
      <c r="H12">
        <f t="shared" si="1"/>
        <v>11281.443483270932</v>
      </c>
      <c r="I12" s="1">
        <f t="shared" si="2"/>
        <v>7600.052135977701</v>
      </c>
      <c r="J12">
        <f t="shared" si="3"/>
        <v>0.7421951377060941</v>
      </c>
    </row>
    <row r="13" spans="1:10" ht="12.75">
      <c r="A13">
        <v>0.55</v>
      </c>
      <c r="E13">
        <f t="shared" si="4"/>
        <v>0.5499999999999999</v>
      </c>
      <c r="F13" s="2">
        <v>151.09531888745246</v>
      </c>
      <c r="G13">
        <f t="shared" si="0"/>
        <v>3720.242504145584</v>
      </c>
      <c r="H13">
        <f t="shared" si="1"/>
        <v>10774.347042305772</v>
      </c>
      <c r="I13" s="1">
        <f t="shared" si="2"/>
        <v>7600.000000133687</v>
      </c>
      <c r="J13">
        <f t="shared" si="3"/>
        <v>0.7797224833110441</v>
      </c>
    </row>
    <row r="14" spans="1:10" ht="12.75">
      <c r="A14">
        <v>0.6</v>
      </c>
      <c r="E14">
        <f t="shared" si="4"/>
        <v>0.6</v>
      </c>
      <c r="F14" s="2">
        <v>149.2473303957629</v>
      </c>
      <c r="G14">
        <f t="shared" si="0"/>
        <v>3538.6408705463605</v>
      </c>
      <c r="H14">
        <f t="shared" si="1"/>
        <v>10307.57275229005</v>
      </c>
      <c r="I14" s="1">
        <f t="shared" si="2"/>
        <v>7599.999999592575</v>
      </c>
      <c r="J14">
        <f t="shared" si="3"/>
        <v>0.8137557436454704</v>
      </c>
    </row>
    <row r="15" spans="1:10" ht="12.75">
      <c r="A15">
        <v>0.65</v>
      </c>
      <c r="E15">
        <f t="shared" si="4"/>
        <v>0.65</v>
      </c>
      <c r="F15" s="2">
        <v>147.48195021265565</v>
      </c>
      <c r="G15">
        <f t="shared" si="0"/>
        <v>3371.9128873309623</v>
      </c>
      <c r="H15">
        <f t="shared" si="1"/>
        <v>9876.662308812554</v>
      </c>
      <c r="I15" s="1">
        <f t="shared" si="2"/>
        <v>7600.000011293998</v>
      </c>
      <c r="J15">
        <f t="shared" si="3"/>
        <v>0.8447145383142047</v>
      </c>
    </row>
    <row r="16" spans="1:10" ht="12.75">
      <c r="A16">
        <v>0.7</v>
      </c>
      <c r="E16">
        <f t="shared" si="4"/>
        <v>0.7000000000000001</v>
      </c>
      <c r="F16" s="2">
        <v>145.79306399999973</v>
      </c>
      <c r="G16">
        <f t="shared" si="0"/>
        <v>3218.4128661050563</v>
      </c>
      <c r="H16">
        <f t="shared" si="1"/>
        <v>9477.823887935838</v>
      </c>
      <c r="I16" s="1">
        <f t="shared" si="2"/>
        <v>7600.000581386604</v>
      </c>
      <c r="J16">
        <f t="shared" si="3"/>
        <v>0.8729573965828094</v>
      </c>
    </row>
    <row r="17" spans="1:10" ht="12.75">
      <c r="A17">
        <v>0.75</v>
      </c>
      <c r="E17">
        <f t="shared" si="4"/>
        <v>0.7500000000000001</v>
      </c>
      <c r="F17" s="2">
        <v>144.17514840272835</v>
      </c>
      <c r="G17">
        <f t="shared" si="0"/>
        <v>3076.718126856227</v>
      </c>
      <c r="H17">
        <f t="shared" si="1"/>
        <v>9107.76062496998</v>
      </c>
      <c r="I17" s="1">
        <f t="shared" si="2"/>
        <v>7600.000000441543</v>
      </c>
      <c r="J17">
        <f t="shared" si="3"/>
        <v>0.8987921668856094</v>
      </c>
    </row>
    <row r="18" spans="1:10" ht="12.75">
      <c r="A18">
        <v>0.8</v>
      </c>
      <c r="E18">
        <f t="shared" si="4"/>
        <v>0.8000000000000002</v>
      </c>
      <c r="F18" s="2">
        <v>142.62322937210027</v>
      </c>
      <c r="G18">
        <f t="shared" si="0"/>
        <v>2945.5960738983226</v>
      </c>
      <c r="H18">
        <f t="shared" si="1"/>
        <v>8763.600986580357</v>
      </c>
      <c r="I18" s="1">
        <f t="shared" si="2"/>
        <v>7600.000004043951</v>
      </c>
      <c r="J18">
        <f t="shared" si="3"/>
        <v>0.9224843138860271</v>
      </c>
    </row>
    <row r="19" spans="1:10" ht="12.75">
      <c r="A19">
        <v>0.85</v>
      </c>
      <c r="E19">
        <f t="shared" si="4"/>
        <v>0.8500000000000002</v>
      </c>
      <c r="F19" s="2">
        <v>141.1327897614451</v>
      </c>
      <c r="G19">
        <f t="shared" si="0"/>
        <v>2823.9722682643537</v>
      </c>
      <c r="H19">
        <f t="shared" si="1"/>
        <v>8442.828448186816</v>
      </c>
      <c r="I19" s="1">
        <f t="shared" si="2"/>
        <v>7600.000021198448</v>
      </c>
      <c r="J19">
        <f t="shared" si="3"/>
        <v>0.9442637053870881</v>
      </c>
    </row>
    <row r="20" spans="1:10" ht="12.75">
      <c r="A20">
        <v>0.9</v>
      </c>
      <c r="E20">
        <f t="shared" si="4"/>
        <v>0.9000000000000002</v>
      </c>
      <c r="F20" s="2">
        <v>139.69973092074142</v>
      </c>
      <c r="G20">
        <f t="shared" si="0"/>
        <v>2710.9076974850473</v>
      </c>
      <c r="H20">
        <f t="shared" si="1"/>
        <v>8143.232565701978</v>
      </c>
      <c r="I20" s="1">
        <f t="shared" si="2"/>
        <v>7600.000078880286</v>
      </c>
      <c r="J20">
        <f t="shared" si="3"/>
        <v>0.9643301622454136</v>
      </c>
    </row>
    <row r="21" spans="1:10" ht="12.75">
      <c r="A21">
        <v>0.95</v>
      </c>
      <c r="E21">
        <f t="shared" si="4"/>
        <v>0.9500000000000003</v>
      </c>
      <c r="F21" s="2">
        <v>138.32032302578168</v>
      </c>
      <c r="G21">
        <f t="shared" si="0"/>
        <v>2605.578539975934</v>
      </c>
      <c r="H21">
        <f t="shared" si="1"/>
        <v>7862.864532414687</v>
      </c>
      <c r="I21" s="1">
        <f t="shared" si="2"/>
        <v>7600.000232792751</v>
      </c>
      <c r="J21">
        <f t="shared" si="3"/>
        <v>0.9828580364462801</v>
      </c>
    </row>
    <row r="22" spans="1:10" ht="12.75">
      <c r="A22">
        <v>1</v>
      </c>
      <c r="E22">
        <f t="shared" si="4"/>
        <v>1.0000000000000002</v>
      </c>
      <c r="F22" s="2">
        <v>136.991164533915</v>
      </c>
      <c r="G22">
        <f t="shared" si="0"/>
        <v>2507.2595505473564</v>
      </c>
      <c r="H22">
        <f t="shared" si="1"/>
        <v>7600.000581356454</v>
      </c>
      <c r="I22" s="1">
        <f t="shared" si="2"/>
        <v>7600.000581356455</v>
      </c>
      <c r="J22">
        <f t="shared" si="3"/>
        <v>1.0000000000000002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25">
      <selection activeCell="H7" sqref="H7"/>
    </sheetView>
  </sheetViews>
  <sheetFormatPr defaultColWidth="11.421875" defaultRowHeight="12.75"/>
  <cols>
    <col min="4" max="4" width="14.28125" style="0" customWidth="1"/>
    <col min="5" max="5" width="12.421875" style="0" bestFit="1" customWidth="1"/>
  </cols>
  <sheetData>
    <row r="1" spans="1:7" ht="12.7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7" ht="12.75">
      <c r="A2">
        <v>0</v>
      </c>
      <c r="B2">
        <v>136.991164533915</v>
      </c>
      <c r="C2">
        <f>10^(7.405-1120/F2)</f>
        <v>47123.09574084213</v>
      </c>
      <c r="D2">
        <f>10^(8.08097-1582.271/(B2+239.726))</f>
        <v>7600.000581356454</v>
      </c>
      <c r="E2">
        <f>D2*(1-A2)+C2*A2</f>
        <v>7600.000581356454</v>
      </c>
      <c r="F2">
        <f>B2+273</f>
        <v>409.991164533915</v>
      </c>
      <c r="G2">
        <f>(C2*A2)/E2</f>
        <v>0</v>
      </c>
    </row>
    <row r="3" spans="1:7" ht="12.75">
      <c r="A3">
        <f>+A2+0.05</f>
        <v>0.05</v>
      </c>
      <c r="B3">
        <v>127.2118083732477</v>
      </c>
      <c r="C3">
        <f aca="true" t="shared" si="0" ref="C3:C22">10^(7.405-1120/F3)</f>
        <v>40409.3508583577</v>
      </c>
      <c r="D3">
        <f aca="true" t="shared" si="1" ref="D3:D22">10^(8.08097-1582.271/(B3+239.726))</f>
        <v>5873.191368922725</v>
      </c>
      <c r="E3">
        <f aca="true" t="shared" si="2" ref="E3:E22">D3*(1-A3)+C3*A3</f>
        <v>7599.999343394474</v>
      </c>
      <c r="F3">
        <f aca="true" t="shared" si="3" ref="F3:F22">B3+273</f>
        <v>400.2118083732477</v>
      </c>
      <c r="G3">
        <f aca="true" t="shared" si="4" ref="G3:G22">(C3*A3)/E3</f>
        <v>0.2658510154575172</v>
      </c>
    </row>
    <row r="4" spans="1:7" ht="12.75">
      <c r="A4">
        <f aca="true" t="shared" si="5" ref="A4:A22">+A3+0.05</f>
        <v>0.1</v>
      </c>
      <c r="B4">
        <v>118.19903175255894</v>
      </c>
      <c r="C4">
        <f t="shared" si="0"/>
        <v>34834.311314992316</v>
      </c>
      <c r="D4">
        <f t="shared" si="1"/>
        <v>4573.965409391359</v>
      </c>
      <c r="E4">
        <f t="shared" si="2"/>
        <v>7599.999999951455</v>
      </c>
      <c r="F4">
        <f t="shared" si="3"/>
        <v>391.19903175255894</v>
      </c>
      <c r="G4">
        <f t="shared" si="4"/>
        <v>0.45834620151598454</v>
      </c>
    </row>
    <row r="5" spans="1:7" ht="12.75">
      <c r="A5">
        <f t="shared" si="5"/>
        <v>0.15000000000000002</v>
      </c>
      <c r="B5">
        <v>110.00058804196503</v>
      </c>
      <c r="C5">
        <f t="shared" si="0"/>
        <v>30249.79985142971</v>
      </c>
      <c r="D5">
        <f t="shared" si="1"/>
        <v>3602.9764907815106</v>
      </c>
      <c r="E5">
        <f t="shared" si="2"/>
        <v>7599.999994878741</v>
      </c>
      <c r="F5">
        <f t="shared" si="3"/>
        <v>383.00058804196505</v>
      </c>
      <c r="G5">
        <f t="shared" si="4"/>
        <v>0.5970355237857935</v>
      </c>
    </row>
    <row r="6" spans="1:7" ht="12.75">
      <c r="A6">
        <f t="shared" si="5"/>
        <v>0.2</v>
      </c>
      <c r="B6">
        <v>102.60350144606186</v>
      </c>
      <c r="C6">
        <f t="shared" si="0"/>
        <v>26493.062506189628</v>
      </c>
      <c r="D6">
        <f t="shared" si="1"/>
        <v>2876.7343733630246</v>
      </c>
      <c r="E6">
        <f t="shared" si="2"/>
        <v>7599.999999928346</v>
      </c>
      <c r="F6">
        <f t="shared" si="3"/>
        <v>375.60350144606184</v>
      </c>
      <c r="G6">
        <f t="shared" si="4"/>
        <v>0.697185855432616</v>
      </c>
    </row>
    <row r="7" spans="1:7" ht="12.75">
      <c r="A7">
        <f t="shared" si="5"/>
        <v>0.25</v>
      </c>
      <c r="B7">
        <v>95.95517873955963</v>
      </c>
      <c r="C7">
        <f t="shared" si="0"/>
        <v>23409.973555026547</v>
      </c>
      <c r="D7">
        <f t="shared" si="1"/>
        <v>2330.0084731897923</v>
      </c>
      <c r="E7">
        <f t="shared" si="2"/>
        <v>7599.999743648981</v>
      </c>
      <c r="F7">
        <f t="shared" si="3"/>
        <v>368.95517873955964</v>
      </c>
      <c r="G7">
        <f t="shared" si="4"/>
        <v>0.7700649455478382</v>
      </c>
    </row>
    <row r="8" spans="1:7" ht="12.75">
      <c r="A8">
        <f t="shared" si="5"/>
        <v>0.3</v>
      </c>
      <c r="B8">
        <v>89.98328239195101</v>
      </c>
      <c r="C8">
        <f t="shared" si="0"/>
        <v>20866.92472496323</v>
      </c>
      <c r="D8">
        <f t="shared" si="1"/>
        <v>1914.175112740336</v>
      </c>
      <c r="E8">
        <f t="shared" si="2"/>
        <v>7599.999996407205</v>
      </c>
      <c r="F8">
        <f t="shared" si="3"/>
        <v>362.983282391951</v>
      </c>
      <c r="G8">
        <f t="shared" si="4"/>
        <v>0.8236943974274125</v>
      </c>
    </row>
    <row r="9" spans="1:7" ht="12.75">
      <c r="A9">
        <f t="shared" si="5"/>
        <v>0.35</v>
      </c>
      <c r="B9">
        <v>84.60993324262317</v>
      </c>
      <c r="C9">
        <f t="shared" si="0"/>
        <v>18754.087808484855</v>
      </c>
      <c r="D9">
        <f t="shared" si="1"/>
        <v>1593.9537102277995</v>
      </c>
      <c r="E9">
        <f t="shared" si="2"/>
        <v>7600.0006446177695</v>
      </c>
      <c r="F9">
        <f t="shared" si="3"/>
        <v>357.6099332426232</v>
      </c>
      <c r="G9">
        <f t="shared" si="4"/>
        <v>0.8636750231880832</v>
      </c>
    </row>
    <row r="10" spans="1:7" ht="12.75">
      <c r="A10">
        <f t="shared" si="5"/>
        <v>0.39999999999999997</v>
      </c>
      <c r="B10">
        <v>79.76008257220107</v>
      </c>
      <c r="C10">
        <f t="shared" si="0"/>
        <v>16983.906701314594</v>
      </c>
      <c r="D10">
        <f t="shared" si="1"/>
        <v>1344.0622037047797</v>
      </c>
      <c r="E10">
        <f t="shared" si="2"/>
        <v>7600.000002748705</v>
      </c>
      <c r="F10">
        <f t="shared" si="3"/>
        <v>352.7600825722011</v>
      </c>
      <c r="G10">
        <f t="shared" si="4"/>
        <v>0.8938898260616839</v>
      </c>
    </row>
    <row r="11" spans="1:7" ht="12.75">
      <c r="A11">
        <f t="shared" si="5"/>
        <v>0.44999999999999996</v>
      </c>
      <c r="B11">
        <v>75.36560474180932</v>
      </c>
      <c r="C11">
        <f t="shared" si="0"/>
        <v>15487.69725599428</v>
      </c>
      <c r="D11">
        <f t="shared" si="1"/>
        <v>1146.4306586854177</v>
      </c>
      <c r="E11">
        <f t="shared" si="2"/>
        <v>7600.0006274744055</v>
      </c>
      <c r="F11">
        <f t="shared" si="3"/>
        <v>348.3656047418093</v>
      </c>
      <c r="G11">
        <f t="shared" si="4"/>
        <v>0.9170346302344298</v>
      </c>
    </row>
    <row r="12" spans="1:7" ht="12.75">
      <c r="A12">
        <f t="shared" si="5"/>
        <v>0.49999999999999994</v>
      </c>
      <c r="B12">
        <v>71.36663747242618</v>
      </c>
      <c r="C12">
        <f t="shared" si="0"/>
        <v>14211.909066868739</v>
      </c>
      <c r="D12">
        <f t="shared" si="1"/>
        <v>988.0909325058675</v>
      </c>
      <c r="E12">
        <f t="shared" si="2"/>
        <v>7599.999999687302</v>
      </c>
      <c r="F12">
        <f t="shared" si="3"/>
        <v>344.3666374724262</v>
      </c>
      <c r="G12">
        <f t="shared" si="4"/>
        <v>0.9349940175956236</v>
      </c>
    </row>
    <row r="13" spans="1:7" ht="12.75">
      <c r="A13">
        <f t="shared" si="5"/>
        <v>0.5499999999999999</v>
      </c>
      <c r="B13">
        <v>67.71160159995522</v>
      </c>
      <c r="C13">
        <f t="shared" si="0"/>
        <v>13114.82087909617</v>
      </c>
      <c r="D13">
        <f t="shared" si="1"/>
        <v>859.6642909874013</v>
      </c>
      <c r="E13">
        <f t="shared" si="2"/>
        <v>7600.000414447223</v>
      </c>
      <c r="F13">
        <f t="shared" si="3"/>
        <v>340.7116015999552</v>
      </c>
      <c r="G13">
        <f t="shared" si="4"/>
        <v>0.9490988276515157</v>
      </c>
    </row>
    <row r="14" spans="1:7" ht="12.75">
      <c r="A14">
        <f t="shared" si="5"/>
        <v>0.6</v>
      </c>
      <c r="B14">
        <v>64.35644397815445</v>
      </c>
      <c r="C14">
        <f t="shared" si="0"/>
        <v>12163.80208136577</v>
      </c>
      <c r="D14">
        <f t="shared" si="1"/>
        <v>754.2969292887007</v>
      </c>
      <c r="E14">
        <f t="shared" si="2"/>
        <v>7600.0000205349415</v>
      </c>
      <c r="F14">
        <f t="shared" si="3"/>
        <v>337.35644397815446</v>
      </c>
      <c r="G14">
        <f t="shared" si="4"/>
        <v>0.9603001617236518</v>
      </c>
    </row>
    <row r="15" spans="1:7" ht="12.75">
      <c r="A15">
        <f t="shared" si="5"/>
        <v>0.65</v>
      </c>
      <c r="B15">
        <v>61.263735482053434</v>
      </c>
      <c r="C15">
        <f t="shared" si="0"/>
        <v>11333.194686291148</v>
      </c>
      <c r="D15">
        <f t="shared" si="1"/>
        <v>666.9241545594789</v>
      </c>
      <c r="E15">
        <f t="shared" si="2"/>
        <v>7600.000000185064</v>
      </c>
      <c r="F15">
        <f t="shared" si="3"/>
        <v>334.26373548205345</v>
      </c>
      <c r="G15">
        <f t="shared" si="4"/>
        <v>0.9692863876197192</v>
      </c>
    </row>
    <row r="16" spans="1:7" ht="12.75">
      <c r="A16">
        <f t="shared" si="5"/>
        <v>0.7000000000000001</v>
      </c>
      <c r="B16">
        <v>58.40168058169821</v>
      </c>
      <c r="C16">
        <f t="shared" si="0"/>
        <v>10602.674982122368</v>
      </c>
      <c r="D16">
        <f t="shared" si="1"/>
        <v>593.7583833130885</v>
      </c>
      <c r="E16">
        <f t="shared" si="2"/>
        <v>7600.0000024795845</v>
      </c>
      <c r="F16">
        <f t="shared" si="3"/>
        <v>331.4016805816982</v>
      </c>
      <c r="G16">
        <f t="shared" si="4"/>
        <v>0.9765621690873934</v>
      </c>
    </row>
    <row r="17" spans="1:7" ht="12.75">
      <c r="A17">
        <f t="shared" si="5"/>
        <v>0.7500000000000001</v>
      </c>
      <c r="B17">
        <v>55.74324126257003</v>
      </c>
      <c r="C17">
        <f t="shared" si="0"/>
        <v>9956.022080986051</v>
      </c>
      <c r="D17">
        <f t="shared" si="1"/>
        <v>531.9338063733843</v>
      </c>
      <c r="E17">
        <f t="shared" si="2"/>
        <v>7600.0000123328855</v>
      </c>
      <c r="F17">
        <f t="shared" si="3"/>
        <v>328.74324126257005</v>
      </c>
      <c r="G17">
        <f t="shared" si="4"/>
        <v>0.9825021774503226</v>
      </c>
    </row>
    <row r="18" spans="1:7" ht="12.75">
      <c r="A18">
        <f t="shared" si="5"/>
        <v>0.8000000000000002</v>
      </c>
      <c r="B18">
        <v>53.26536123444315</v>
      </c>
      <c r="C18">
        <f t="shared" si="0"/>
        <v>9380.18575330856</v>
      </c>
      <c r="D18">
        <f t="shared" si="1"/>
        <v>479.2569886570887</v>
      </c>
      <c r="E18">
        <f t="shared" si="2"/>
        <v>7600.000000378268</v>
      </c>
      <c r="F18">
        <f t="shared" si="3"/>
        <v>326.26536123444316</v>
      </c>
      <c r="G18">
        <f t="shared" si="4"/>
        <v>0.9873879739833359</v>
      </c>
    </row>
    <row r="19" spans="1:7" ht="12.75">
      <c r="A19">
        <f t="shared" si="5"/>
        <v>0.8500000000000002</v>
      </c>
      <c r="B19">
        <v>50.948309612402</v>
      </c>
      <c r="C19">
        <f t="shared" si="0"/>
        <v>8864.582747751143</v>
      </c>
      <c r="D19">
        <f t="shared" si="1"/>
        <v>434.0304939570666</v>
      </c>
      <c r="E19">
        <f t="shared" si="2"/>
        <v>7599.999909682033</v>
      </c>
      <c r="F19">
        <f t="shared" si="3"/>
        <v>323.948309612402</v>
      </c>
      <c r="G19">
        <f t="shared" si="4"/>
        <v>0.9914336085700975</v>
      </c>
    </row>
    <row r="20" spans="1:7" ht="12.75">
      <c r="A20">
        <f t="shared" si="5"/>
        <v>0.9000000000000002</v>
      </c>
      <c r="B20">
        <v>48.775134888071655</v>
      </c>
      <c r="C20">
        <f t="shared" si="0"/>
        <v>8400.563679020797</v>
      </c>
      <c r="D20">
        <f t="shared" si="1"/>
        <v>394.9268893161253</v>
      </c>
      <c r="E20">
        <f t="shared" si="2"/>
        <v>7600.000000050331</v>
      </c>
      <c r="F20">
        <f t="shared" si="3"/>
        <v>321.77513488807165</v>
      </c>
      <c r="G20">
        <f t="shared" si="4"/>
        <v>0.9948035935616644</v>
      </c>
    </row>
    <row r="21" spans="1:7" ht="12.75">
      <c r="A21">
        <f t="shared" si="5"/>
        <v>0.9500000000000003</v>
      </c>
      <c r="B21">
        <v>46.7312067965368</v>
      </c>
      <c r="C21">
        <f t="shared" si="0"/>
        <v>7981.005365652174</v>
      </c>
      <c r="D21">
        <f t="shared" si="1"/>
        <v>360.8976544994633</v>
      </c>
      <c r="E21">
        <f t="shared" si="2"/>
        <v>7599.999980094541</v>
      </c>
      <c r="F21">
        <f t="shared" si="3"/>
        <v>319.7312067965368</v>
      </c>
      <c r="G21">
        <f t="shared" si="4"/>
        <v>0.9976256733194427</v>
      </c>
    </row>
    <row r="22" spans="1:7" ht="12.75">
      <c r="A22">
        <f t="shared" si="5"/>
        <v>1.0000000000000002</v>
      </c>
      <c r="B22">
        <v>44.80384876257278</v>
      </c>
      <c r="C22">
        <f t="shared" si="0"/>
        <v>7600.000227410629</v>
      </c>
      <c r="D22">
        <f t="shared" si="1"/>
        <v>331.1068792265458</v>
      </c>
      <c r="E22">
        <f t="shared" si="2"/>
        <v>7600.000227410631</v>
      </c>
      <c r="F22">
        <f t="shared" si="3"/>
        <v>317.8038487625728</v>
      </c>
      <c r="G22">
        <f t="shared" si="4"/>
        <v>1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ELPALMAR.TV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</dc:creator>
  <cp:keywords/>
  <dc:description/>
  <cp:lastModifiedBy>Muno</cp:lastModifiedBy>
  <dcterms:created xsi:type="dcterms:W3CDTF">2005-03-21T16:46:44Z</dcterms:created>
  <dcterms:modified xsi:type="dcterms:W3CDTF">2005-09-17T13:14:17Z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-1247529343</vt:i4>
  </property>
  <property fmtid="{D5CDD505-2E9C-101B-9397-08002B2CF9AE}" pid="3" name="_EmailSubject">
    <vt:lpwstr>PROYECTO DME</vt:lpwstr>
  </property>
  <property fmtid="{D5CDD505-2E9C-101B-9397-08002B2CF9AE}" pid="4" name="_AuthorEmail">
    <vt:lpwstr>luisja.lozano@upct.es</vt:lpwstr>
  </property>
  <property fmtid="{D5CDD505-2E9C-101B-9397-08002B2CF9AE}" pid="5" name="_AuthorEmailDisplayName">
    <vt:lpwstr>Luis Javier Lozano</vt:lpwstr>
  </property>
  <property fmtid="{D5CDD505-2E9C-101B-9397-08002B2CF9AE}" pid="6" name="_ReviewingToolsShownOnce">
    <vt:lpwstr/>
  </property>
</Properties>
</file>